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984" activeTab="2"/>
  </bookViews>
  <sheets>
    <sheet name="Inversion.Financiación" sheetId="1" r:id="rId1"/>
    <sheet name="Cuenta de resultados año 1" sheetId="2" r:id="rId2"/>
    <sheet name="Balance año 1" sheetId="3" r:id="rId3"/>
  </sheets>
  <externalReferences>
    <externalReference r:id="rId4"/>
  </externalReferenc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" i="3"/>
  <c r="E16"/>
  <c r="B3"/>
  <c r="E3"/>
  <c r="D3"/>
  <c r="C3"/>
  <c r="E24"/>
  <c r="B24"/>
  <c r="E20"/>
  <c r="D20"/>
  <c r="C20"/>
  <c r="B20"/>
  <c r="E17"/>
  <c r="D17"/>
  <c r="C17"/>
  <c r="B17"/>
  <c r="J16"/>
  <c r="J27" s="1"/>
  <c r="I16"/>
  <c r="I27" s="1"/>
  <c r="H16"/>
  <c r="H27" s="1"/>
  <c r="G16"/>
  <c r="G27" s="1"/>
  <c r="B16"/>
  <c r="E15"/>
  <c r="D15"/>
  <c r="J8"/>
  <c r="I8"/>
  <c r="H8"/>
  <c r="G8"/>
  <c r="E7"/>
  <c r="D7"/>
  <c r="C7"/>
  <c r="B7"/>
  <c r="J3"/>
  <c r="I3"/>
  <c r="H3"/>
  <c r="G3"/>
  <c r="B27"/>
  <c r="D31" i="2"/>
  <c r="C31"/>
  <c r="B31"/>
  <c r="D4"/>
  <c r="C4"/>
  <c r="B4"/>
  <c r="D2"/>
  <c r="D27" s="1"/>
  <c r="D33" s="1"/>
  <c r="D35" s="1"/>
  <c r="C2"/>
  <c r="C27" s="1"/>
  <c r="C33" s="1"/>
  <c r="C35" s="1"/>
  <c r="B2"/>
  <c r="B27" s="1"/>
  <c r="B33" s="1"/>
  <c r="B35" s="1"/>
  <c r="D49" i="1"/>
  <c r="D34"/>
  <c r="D24"/>
  <c r="C24" i="3"/>
  <c r="C16" s="1"/>
  <c r="E27" l="1"/>
  <c r="C27"/>
  <c r="D24"/>
  <c r="D16" s="1"/>
  <c r="D27" s="1"/>
</calcChain>
</file>

<file path=xl/sharedStrings.xml><?xml version="1.0" encoding="utf-8"?>
<sst xmlns="http://schemas.openxmlformats.org/spreadsheetml/2006/main" count="129" uniqueCount="111">
  <si>
    <t xml:space="preserve">LAS INVERSIONES </t>
  </si>
  <si>
    <t>Indica las inversiones necesarias para iniciar la actividad.</t>
  </si>
  <si>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</si>
  <si>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</si>
  <si>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</si>
  <si>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</si>
  <si>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</si>
  <si>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</si>
  <si>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</si>
  <si>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</si>
  <si>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</si>
  <si>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</si>
  <si>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</si>
  <si>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</si>
  <si>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Mercaderías</t>
  </si>
  <si>
    <t>Otras inversiones:</t>
  </si>
  <si>
    <t>Uniformes</t>
  </si>
  <si>
    <t>Tesorería o dinero disponible necesario</t>
  </si>
  <si>
    <t>TOTAL INVERSIONES</t>
  </si>
  <si>
    <t>APORTACIONES DE SOCIOS</t>
  </si>
  <si>
    <t>Indica la cantidad de dinero que vais a poner cada uno de los/as socios/as.</t>
  </si>
  <si>
    <t>SOCIO/A</t>
  </si>
  <si>
    <t>Socio/a 1:</t>
  </si>
  <si>
    <t>Socio/a 2:</t>
  </si>
  <si>
    <t>Socio/a 3:</t>
  </si>
  <si>
    <t>Socio/a 4:</t>
  </si>
  <si>
    <t>Socio/a 5:</t>
  </si>
  <si>
    <t>TOTAL RECURSOS PROPIOS</t>
  </si>
  <si>
    <t>FINANCIACION AJENA</t>
  </si>
  <si>
    <t>Indicar la cantidad de dinero que puedes obtener de cada una de las fuentes que te describimos.</t>
  </si>
  <si>
    <t>FUENTE DONDE OBTENER DINERO</t>
  </si>
  <si>
    <t>Préstamos a largo plazo</t>
  </si>
  <si>
    <t>Prestamos a corto plazo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</si>
  <si>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</si>
  <si>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</si>
  <si>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</si>
  <si>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</si>
  <si>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</si>
  <si>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</si>
  <si>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Subvenciones del ayuntamiento</t>
  </si>
  <si>
    <t>TOTAL EXIGIBLE</t>
  </si>
  <si>
    <t>CUENTA DE PÉRDIDAS Y GANANCIAS</t>
  </si>
  <si>
    <t>Año 1</t>
  </si>
  <si>
    <t>Año 2</t>
  </si>
  <si>
    <t>Año 3</t>
  </si>
  <si>
    <t>Ingresos explotación</t>
  </si>
  <si>
    <t>Ingresos por ventas</t>
  </si>
  <si>
    <t>Gastos explotación</t>
  </si>
  <si>
    <t>Gastos de constitución.</t>
  </si>
  <si>
    <t>Alquiler del local.</t>
  </si>
  <si>
    <t>Materias Primas</t>
  </si>
  <si>
    <t>Amortizaciones.</t>
  </si>
  <si>
    <t>Costes salariales (fijos y variables).</t>
  </si>
  <si>
    <t>Seguros.</t>
  </si>
  <si>
    <t>Publicidad y promoción.</t>
  </si>
  <si>
    <t>Mantenimiento y reparaciones.</t>
  </si>
  <si>
    <t>Limpieza.</t>
  </si>
  <si>
    <t>Suministros: agua, luz, calefacción…</t>
  </si>
  <si>
    <t>Teléfono.</t>
  </si>
  <si>
    <t>Transportes y distribución.</t>
  </si>
  <si>
    <t>Uniformes del personal.</t>
  </si>
  <si>
    <t>Combustible</t>
  </si>
  <si>
    <t>Otros (especificar).</t>
  </si>
  <si>
    <t>Comedor</t>
  </si>
  <si>
    <t>Médico y fisioterapeuta</t>
  </si>
  <si>
    <t>Extintores</t>
  </si>
  <si>
    <t>Desratización</t>
  </si>
  <si>
    <t>Ascensores</t>
  </si>
  <si>
    <r>
      <rPr>
        <b/>
        <sz val="12"/>
        <color rgb="FF000000"/>
        <rFont val="Calibri"/>
        <family val="2"/>
        <charset val="1"/>
      </rPr>
      <t>Bº EXPLOTACIÓN/</t>
    </r>
    <r>
      <rPr>
        <b/>
        <sz val="12"/>
        <rFont val="Arial"/>
        <family val="2"/>
        <charset val="1"/>
      </rPr>
      <t>BAII</t>
    </r>
  </si>
  <si>
    <t>A</t>
  </si>
  <si>
    <t>Ingresos financieros</t>
  </si>
  <si>
    <t>Intereses recibidos</t>
  </si>
  <si>
    <t>Gastos financieros</t>
  </si>
  <si>
    <t>Intereses pagados</t>
  </si>
  <si>
    <t>RESULTADO FINANCIERO</t>
  </si>
  <si>
    <t>B</t>
  </si>
  <si>
    <t>BAI</t>
  </si>
  <si>
    <t>A+B</t>
  </si>
  <si>
    <t>Impuesto sociedades (30 % del BAI)</t>
  </si>
  <si>
    <t>BENEFICIO NETO</t>
  </si>
  <si>
    <t>BALANCE</t>
  </si>
  <si>
    <t>AÑO 0</t>
  </si>
  <si>
    <t>AÑO 1</t>
  </si>
  <si>
    <t>AÑO 2</t>
  </si>
  <si>
    <t>AÑO 3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</si>
  <si>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</si>
  <si>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</si>
  <si>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</si>
  <si>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</si>
  <si>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</si>
  <si>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</si>
  <si>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Fianzas</t>
  </si>
  <si>
    <t>Resultado del ejercicio</t>
  </si>
  <si>
    <t>Reservas</t>
  </si>
  <si>
    <t>Inmovilizado material</t>
  </si>
  <si>
    <t>PASIVO NO CORRIENTE</t>
  </si>
  <si>
    <t>Deuda con Entidades de Crédito (préstamos)</t>
  </si>
  <si>
    <t>Otros</t>
  </si>
  <si>
    <t>Amortización Acumulada (con signo -)</t>
  </si>
  <si>
    <t>ACTIVO CORRIENTE</t>
  </si>
  <si>
    <t>PASIVO CORRIENTE</t>
  </si>
  <si>
    <t>Proveedores</t>
  </si>
  <si>
    <t>Hacienda pública acreedora</t>
  </si>
  <si>
    <t xml:space="preserve"> </t>
  </si>
  <si>
    <t>Realizable</t>
  </si>
  <si>
    <t>Clientes</t>
  </si>
  <si>
    <t>Disponible</t>
  </si>
  <si>
    <t>Banco</t>
  </si>
  <si>
    <t>Caja</t>
  </si>
  <si>
    <t>TOTAL ACTIVO</t>
  </si>
  <si>
    <t>TOTAL PN Y PASIVO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</si>
</sst>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19">
    <font>
      <sz val="10"/>
      <name val="Arial"/>
      <family val="2"/>
      <charset val="1"/>
    </font>
    <font>
      <b/>
      <sz val="16"/>
      <name val="Tahoma"/>
      <family val="2"/>
      <charset val="1"/>
    </font>
    <font>
      <b/>
      <sz val="12"/>
      <name val="Tahoma"/>
      <family val="2"/>
      <charset val="1"/>
    </font>
    <font>
      <b/>
      <sz val="24"/>
      <name val="Tahoma"/>
      <family val="2"/>
      <charset val="1"/>
    </font>
    <font>
      <b/>
      <sz val="14"/>
      <color rgb="FFF79646"/>
      <name val="Tahoma"/>
      <family val="2"/>
      <charset val="1"/>
    </font>
    <font>
      <sz val="10"/>
      <name val="Tahoma"/>
      <family val="2"/>
      <charset val="1"/>
    </font>
    <font>
      <b/>
      <sz val="10"/>
      <name val="Tahoma"/>
      <family val="2"/>
      <charset val="1"/>
    </font>
    <font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6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color rgb="FF000000"/>
      <name val="Tahoma"/>
      <family val="2"/>
      <charset val="1"/>
    </font>
    <font>
      <sz val="11"/>
      <color rgb="FF000000"/>
      <name val="Calibri"/>
      <family val="2"/>
    </font>
    <font>
      <b/>
      <sz val="11"/>
      <color rgb="FF00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FCD5B5"/>
        <bgColor rgb="FFDDDDDD"/>
      </patternFill>
    </fill>
    <fill>
      <patternFill patternType="solid">
        <fgColor rgb="FFC6D9F1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79646"/>
      </patternFill>
    </fill>
    <fill>
      <patternFill patternType="solid">
        <fgColor rgb="FFCCFFFF"/>
        <bgColor rgb="FFDCE6F2"/>
      </patternFill>
    </fill>
    <fill>
      <patternFill patternType="solid">
        <fgColor rgb="FFFFFF00"/>
        <bgColor rgb="FFFFFF00"/>
      </patternFill>
    </fill>
    <fill>
      <patternFill patternType="solid">
        <fgColor rgb="FFDCE6F2"/>
        <bgColor rgb="FFDDDDDD"/>
      </patternFill>
    </fill>
    <fill>
      <patternFill patternType="solid">
        <fgColor rgb="FFC0C0C0"/>
        <bgColor rgb="FFC6D9F1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/>
  </cellStyleXfs>
  <cellXfs count="79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4" fontId="5" fillId="0" borderId="5" xfId="0" applyNumberFormat="1" applyFont="1" applyBorder="1" applyAlignment="1" applyProtection="1">
      <alignment horizontal="right" vertical="center" wrapText="1"/>
      <protection locked="0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 applyProtection="1">
      <alignment vertical="top" wrapText="1"/>
      <protection locked="0"/>
    </xf>
    <xf numFmtId="0" fontId="5" fillId="0" borderId="6" xfId="0" applyFont="1" applyBorder="1" applyProtection="1">
      <protection locked="0"/>
    </xf>
    <xf numFmtId="0" fontId="5" fillId="0" borderId="8" xfId="0" applyFont="1" applyBorder="1" applyAlignment="1">
      <alignment vertical="top" wrapText="1"/>
    </xf>
    <xf numFmtId="0" fontId="2" fillId="2" borderId="2" xfId="0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 applyProtection="1">
      <alignment vertical="top" wrapText="1"/>
      <protection locked="0"/>
    </xf>
    <xf numFmtId="4" fontId="2" fillId="2" borderId="3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left" vertical="center" wrapText="1"/>
    </xf>
    <xf numFmtId="4" fontId="5" fillId="0" borderId="10" xfId="0" applyNumberFormat="1" applyFont="1" applyBorder="1" applyAlignment="1" applyProtection="1">
      <alignment horizontal="righ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vertical="top" wrapText="1"/>
      <protection locked="0"/>
    </xf>
    <xf numFmtId="4" fontId="5" fillId="0" borderId="11" xfId="0" applyNumberFormat="1" applyFont="1" applyBorder="1" applyAlignment="1" applyProtection="1">
      <alignment horizontal="right" vertical="center" wrapText="1"/>
      <protection locked="0"/>
    </xf>
    <xf numFmtId="0" fontId="2" fillId="2" borderId="2" xfId="0" applyFont="1" applyFill="1" applyBorder="1" applyAlignment="1">
      <alignment horizontal="right" vertical="top" wrapText="1"/>
    </xf>
    <xf numFmtId="0" fontId="7" fillId="0" borderId="0" xfId="1"/>
    <xf numFmtId="0" fontId="8" fillId="0" borderId="0" xfId="1" applyFont="1"/>
    <xf numFmtId="2" fontId="9" fillId="0" borderId="0" xfId="1" applyNumberFormat="1" applyFont="1" applyAlignment="1">
      <alignment horizontal="center"/>
    </xf>
    <xf numFmtId="0" fontId="10" fillId="4" borderId="0" xfId="1" applyFont="1" applyFill="1"/>
    <xf numFmtId="4" fontId="7" fillId="4" borderId="0" xfId="1" applyNumberFormat="1" applyFont="1" applyFill="1"/>
    <xf numFmtId="0" fontId="7" fillId="0" borderId="0" xfId="1" applyFont="1" applyAlignment="1">
      <alignment horizontal="left"/>
    </xf>
    <xf numFmtId="4" fontId="7" fillId="0" borderId="0" xfId="1" applyNumberFormat="1"/>
    <xf numFmtId="0" fontId="11" fillId="5" borderId="12" xfId="0" applyFont="1" applyFill="1" applyBorder="1" applyAlignment="1">
      <alignment vertical="top" wrapText="1"/>
    </xf>
    <xf numFmtId="4" fontId="7" fillId="0" borderId="0" xfId="1" applyNumberFormat="1" applyFont="1"/>
    <xf numFmtId="2" fontId="7" fillId="0" borderId="0" xfId="1" applyNumberFormat="1"/>
    <xf numFmtId="2" fontId="7" fillId="0" borderId="0" xfId="1" applyNumberFormat="1" applyFont="1"/>
    <xf numFmtId="0" fontId="11" fillId="5" borderId="0" xfId="0" applyFont="1" applyFill="1" applyBorder="1" applyAlignment="1">
      <alignment vertical="top" wrapText="1"/>
    </xf>
    <xf numFmtId="4" fontId="7" fillId="6" borderId="0" xfId="1" applyNumberFormat="1" applyFill="1"/>
    <xf numFmtId="2" fontId="7" fillId="6" borderId="0" xfId="1" applyNumberFormat="1" applyFill="1"/>
    <xf numFmtId="0" fontId="0" fillId="5" borderId="0" xfId="0" applyFill="1"/>
    <xf numFmtId="4" fontId="10" fillId="4" borderId="0" xfId="1" applyNumberFormat="1" applyFont="1" applyFill="1"/>
    <xf numFmtId="0" fontId="10" fillId="7" borderId="0" xfId="1" applyFont="1" applyFill="1"/>
    <xf numFmtId="4" fontId="10" fillId="7" borderId="0" xfId="1" applyNumberFormat="1" applyFont="1" applyFill="1"/>
    <xf numFmtId="4" fontId="7" fillId="0" borderId="0" xfId="1" applyNumberFormat="1"/>
    <xf numFmtId="0" fontId="9" fillId="4" borderId="0" xfId="1" applyFont="1" applyFill="1"/>
    <xf numFmtId="0" fontId="12" fillId="8" borderId="0" xfId="1" applyFont="1" applyFill="1"/>
    <xf numFmtId="4" fontId="10" fillId="8" borderId="0" xfId="1" applyNumberFormat="1" applyFont="1" applyFill="1"/>
    <xf numFmtId="4" fontId="13" fillId="8" borderId="0" xfId="1" applyNumberFormat="1" applyFont="1" applyFill="1"/>
    <xf numFmtId="164" fontId="9" fillId="0" borderId="0" xfId="1" applyNumberFormat="1" applyFont="1" applyBorder="1" applyAlignment="1">
      <alignment horizontal="center" vertical="center"/>
    </xf>
    <xf numFmtId="164" fontId="9" fillId="0" borderId="13" xfId="1" applyNumberFormat="1" applyFont="1" applyBorder="1" applyAlignment="1">
      <alignment horizontal="center" vertical="center"/>
    </xf>
    <xf numFmtId="164" fontId="9" fillId="0" borderId="14" xfId="1" applyNumberFormat="1" applyFont="1" applyBorder="1" applyAlignment="1">
      <alignment horizontal="center" vertical="center"/>
    </xf>
    <xf numFmtId="164" fontId="7" fillId="0" borderId="15" xfId="1" applyNumberFormat="1" applyBorder="1" applyAlignment="1">
      <alignment horizontal="center"/>
    </xf>
    <xf numFmtId="164" fontId="7" fillId="0" borderId="0" xfId="1" applyNumberFormat="1" applyAlignment="1">
      <alignment horizontal="center"/>
    </xf>
    <xf numFmtId="164" fontId="13" fillId="10" borderId="0" xfId="1" applyNumberFormat="1" applyFont="1" applyFill="1" applyBorder="1" applyAlignment="1">
      <alignment vertical="center"/>
    </xf>
    <xf numFmtId="164" fontId="13" fillId="10" borderId="16" xfId="1" applyNumberFormat="1" applyFont="1" applyFill="1" applyBorder="1" applyAlignment="1">
      <alignment vertical="center"/>
    </xf>
    <xf numFmtId="164" fontId="13" fillId="10" borderId="15" xfId="1" applyNumberFormat="1" applyFont="1" applyFill="1" applyBorder="1" applyAlignment="1">
      <alignment vertical="center"/>
    </xf>
    <xf numFmtId="164" fontId="15" fillId="8" borderId="0" xfId="1" applyNumberFormat="1" applyFont="1" applyFill="1" applyBorder="1"/>
    <xf numFmtId="164" fontId="15" fillId="8" borderId="16" xfId="1" applyNumberFormat="1" applyFont="1" applyFill="1" applyBorder="1"/>
    <xf numFmtId="164" fontId="16" fillId="5" borderId="17" xfId="0" applyNumberFormat="1" applyFont="1" applyFill="1" applyBorder="1" applyAlignment="1">
      <alignment vertical="top" wrapText="1"/>
    </xf>
    <xf numFmtId="164" fontId="7" fillId="0" borderId="16" xfId="1" applyNumberFormat="1" applyBorder="1"/>
    <xf numFmtId="4" fontId="7" fillId="0" borderId="16" xfId="1" applyNumberFormat="1" applyBorder="1"/>
    <xf numFmtId="164" fontId="7" fillId="0" borderId="18" xfId="1" applyNumberFormat="1" applyBorder="1"/>
    <xf numFmtId="4" fontId="7" fillId="0" borderId="16" xfId="1" applyNumberFormat="1" applyBorder="1" applyAlignment="1">
      <alignment vertical="center"/>
    </xf>
    <xf numFmtId="4" fontId="0" fillId="0" borderId="0" xfId="0" applyNumberFormat="1"/>
    <xf numFmtId="164" fontId="17" fillId="0" borderId="16" xfId="1" applyNumberFormat="1" applyFont="1" applyBorder="1"/>
    <xf numFmtId="164" fontId="7" fillId="0" borderId="0" xfId="1" applyNumberFormat="1" applyFont="1" applyBorder="1"/>
    <xf numFmtId="164" fontId="18" fillId="8" borderId="0" xfId="1" applyNumberFormat="1" applyFont="1" applyFill="1" applyBorder="1"/>
    <xf numFmtId="164" fontId="18" fillId="8" borderId="16" xfId="1" applyNumberFormat="1" applyFont="1" applyFill="1" applyBorder="1"/>
    <xf numFmtId="4" fontId="18" fillId="8" borderId="16" xfId="1" applyNumberFormat="1" applyFont="1" applyFill="1" applyBorder="1"/>
    <xf numFmtId="4" fontId="7" fillId="0" borderId="18" xfId="1" applyNumberFormat="1" applyBorder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0" fontId="5" fillId="3" borderId="7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left" vertical="top" wrapText="1"/>
    </xf>
    <xf numFmtId="164" fontId="14" fillId="9" borderId="14" xfId="1" applyNumberFormat="1" applyFont="1" applyFill="1" applyBorder="1" applyAlignment="1">
      <alignment horizontal="center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DDDDDD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0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190440</xdr:colOff>
      <xdr:row>104</xdr:row>
      <xdr:rowOff>138960</xdr:rowOff>
    </xdr:from>
    <xdr:to>
      <xdr:col>8</xdr:col>
      <xdr:colOff>533160</xdr:colOff>
      <xdr:row>104</xdr:row>
      <xdr:rowOff>139320</xdr:rowOff>
    </xdr:to>
    <xdr:sp macro="" textlink="">
      <xdr:nvSpPr>
        <xdr:cNvPr id="2" name="CustomShape 1"/>
        <xdr:cNvSpPr/>
      </xdr:nvSpPr>
      <xdr:spPr>
        <a:xfrm>
          <a:off x="1202400" y="17954280"/>
          <a:ext cx="8936280" cy="360"/>
        </a:xfrm>
        <a:prstGeom prst="rect">
          <a:avLst/>
        </a:prstGeom>
        <a:solidFill>
          <a:srgbClr val="EAEAEA"/>
        </a:solidFill>
        <a:ln w="9360">
          <a:solidFill>
            <a:srgbClr val="969696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pPr>
            <a:lnSpc>
              <a:spcPct val="100000"/>
            </a:lnSpc>
          </a:pPr>
          <a:r>
            <a:rPr lang="es-ES" sz="12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Verdana"/>
            </a:rPr>
            <a:t>FICHA 7.- CONCLUSIONES DEL PLAN DE VIABILIDAD.</a:t>
          </a:r>
          <a:endParaRPr lang="es-E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228600</xdr:colOff>
      <xdr:row>104</xdr:row>
      <xdr:rowOff>138960</xdr:rowOff>
    </xdr:from>
    <xdr:to>
      <xdr:col>6</xdr:col>
      <xdr:colOff>151920</xdr:colOff>
      <xdr:row>104</xdr:row>
      <xdr:rowOff>139320</xdr:rowOff>
    </xdr:to>
    <xdr:sp macro="" textlink="">
      <xdr:nvSpPr>
        <xdr:cNvPr id="3" name="CustomShape 1"/>
        <xdr:cNvSpPr/>
      </xdr:nvSpPr>
      <xdr:spPr>
        <a:xfrm>
          <a:off x="1240560" y="17954280"/>
          <a:ext cx="6830280" cy="360"/>
        </a:xfrm>
        <a:prstGeom prst="rect">
          <a:avLst/>
        </a:prstGeom>
        <a:solidFill>
          <a:srgbClr val="EAEAEA"/>
        </a:solidFill>
        <a:ln w="9360">
          <a:solidFill>
            <a:srgbClr val="969696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pPr>
            <a:lnSpc>
              <a:spcPct val="100000"/>
            </a:lnSpc>
          </a:pPr>
          <a:r>
            <a:rPr lang="es-ES" sz="12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Verdana"/>
            </a:rPr>
            <a:t>FICHA 6.- ANALISIS DAFO.</a:t>
          </a:r>
          <a:endParaRPr lang="es-E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28080</xdr:colOff>
      <xdr:row>3</xdr:row>
      <xdr:rowOff>123480</xdr:rowOff>
    </xdr:to>
    <xdr:pic>
      <xdr:nvPicPr>
        <xdr:cNvPr id="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960" y="161640"/>
          <a:ext cx="6091920" cy="56160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495000</xdr:colOff>
      <xdr:row>3</xdr:row>
      <xdr:rowOff>95040</xdr:rowOff>
    </xdr:to>
    <xdr:pic>
      <xdr:nvPicPr>
        <xdr:cNvPr id="5" name="4 Imagen"/>
        <xdr:cNvPicPr/>
      </xdr:nvPicPr>
      <xdr:blipFill>
        <a:blip xmlns:r="http://schemas.openxmlformats.org/officeDocument/2006/relationships" r:embed="rId2"/>
        <a:stretch/>
      </xdr:blipFill>
      <xdr:spPr>
        <a:xfrm>
          <a:off x="7075800" y="161640"/>
          <a:ext cx="2181240" cy="5331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56880</xdr:colOff>
      <xdr:row>3</xdr:row>
      <xdr:rowOff>123480</xdr:rowOff>
    </xdr:to>
    <xdr:pic>
      <xdr:nvPicPr>
        <xdr:cNvPr id="6" name="Picture 10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11960" y="161640"/>
          <a:ext cx="6963840" cy="56160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723600</xdr:colOff>
      <xdr:row>3</xdr:row>
      <xdr:rowOff>95040</xdr:rowOff>
    </xdr:to>
    <xdr:pic>
      <xdr:nvPicPr>
        <xdr:cNvPr id="7" name="4 Imagen"/>
        <xdr:cNvPicPr/>
      </xdr:nvPicPr>
      <xdr:blipFill>
        <a:blip xmlns:r="http://schemas.openxmlformats.org/officeDocument/2006/relationships" r:embed="rId2"/>
        <a:stretch/>
      </xdr:blipFill>
      <xdr:spPr>
        <a:xfrm>
          <a:off x="7304400" y="161640"/>
          <a:ext cx="2181240" cy="5331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ia%20de%20come%20together%20costesfinal%20PABLO%2010abri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oja1"/>
      <sheetName val="Hoja2"/>
      <sheetName val="Resumen"/>
    </sheetNames>
    <sheetDataSet>
      <sheetData sheetId="0"/>
      <sheetData sheetId="1"/>
      <sheetData sheetId="2">
        <row r="7">
          <cell r="B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49"/>
  <sheetViews>
    <sheetView topLeftCell="A9" workbookViewId="0">
      <selection activeCell="C35" sqref="C35"/>
    </sheetView>
  </sheetViews>
  <sheetFormatPr baseColWidth="10" defaultColWidth="9.140625" defaultRowHeight="12.75"/>
  <cols>
    <col min="1" max="1" width="12" style="1"/>
    <col min="2" max="2" width="2.42578125" style="1"/>
    <col min="3" max="3" width="53.7109375" style="1"/>
    <col min="4" max="4" width="20.28515625" style="1"/>
    <col min="5" max="1025" width="12" style="1"/>
  </cols>
  <sheetData>
    <row r="1" spans="3:4">
      <c r="C1"/>
      <c r="D1"/>
    </row>
    <row r="2" spans="3:4" ht="19.5">
      <c r="C2" s="2"/>
      <c r="D2"/>
    </row>
    <row r="3" spans="3:4" ht="15">
      <c r="C3" s="3"/>
      <c r="D3"/>
    </row>
    <row r="4" spans="3:4">
      <c r="C4"/>
      <c r="D4"/>
    </row>
    <row r="5" spans="3:4" ht="30">
      <c r="C5" s="4"/>
      <c r="D5"/>
    </row>
    <row r="6" spans="3:4" ht="18">
      <c r="C6" s="75" t="s">
        <v>0</v>
      </c>
      <c r="D6" s="75"/>
    </row>
    <row r="7" spans="3:4">
      <c r="C7" s="5" t="s">
        <v>1</v>
      </c>
      <c r="D7"/>
    </row>
    <row r="8" spans="3:4" ht="15.75" customHeight="1">
      <c r="C8" s="76" t="s">
        <v>2</v>
      </c>
      <c r="D8" s="76"/>
    </row>
    <row r="9" spans="3:4">
      <c r="C9" s="6" t="s">
        <v>3</v>
      </c>
      <c r="D9" s="7" t="s">
        <v>4</v>
      </c>
    </row>
    <row r="10" spans="3:4">
      <c r="C10" s="8" t="s">
        <v>5</v>
      </c>
      <c r="D10" s="9">
        <v>0</v>
      </c>
    </row>
    <row r="11" spans="3:4">
      <c r="C11" s="10" t="s">
        <v>6</v>
      </c>
      <c r="D11" s="9">
        <v>500</v>
      </c>
    </row>
    <row r="12" spans="3:4">
      <c r="C12" s="10" t="s">
        <v>7</v>
      </c>
      <c r="D12" s="9">
        <v>0</v>
      </c>
    </row>
    <row r="13" spans="3:4">
      <c r="C13" s="10" t="s">
        <v>8</v>
      </c>
      <c r="D13" s="9">
        <v>0</v>
      </c>
    </row>
    <row r="14" spans="3:4">
      <c r="C14" s="10" t="s">
        <v>9</v>
      </c>
      <c r="D14" s="9">
        <v>8302.5</v>
      </c>
    </row>
    <row r="15" spans="3:4">
      <c r="C15" s="10" t="s">
        <v>10</v>
      </c>
      <c r="D15" s="9">
        <v>5532.98</v>
      </c>
    </row>
    <row r="16" spans="3:4">
      <c r="C16" s="10" t="s">
        <v>11</v>
      </c>
      <c r="D16" s="9">
        <v>0</v>
      </c>
    </row>
    <row r="17" spans="3:4">
      <c r="C17" s="10" t="s">
        <v>12</v>
      </c>
      <c r="D17" s="9">
        <v>20000</v>
      </c>
    </row>
    <row r="18" spans="3:4">
      <c r="C18" s="10" t="s">
        <v>13</v>
      </c>
      <c r="D18" s="9">
        <v>35.82</v>
      </c>
    </row>
    <row r="19" spans="3:4">
      <c r="C19" s="10" t="s">
        <v>14</v>
      </c>
      <c r="D19" s="9">
        <v>0</v>
      </c>
    </row>
    <row r="20" spans="3:4" ht="12.75" customHeight="1">
      <c r="C20" s="77" t="s">
        <v>15</v>
      </c>
      <c r="D20" s="77"/>
    </row>
    <row r="21" spans="3:4">
      <c r="C21" s="11" t="s">
        <v>16</v>
      </c>
      <c r="D21" s="9">
        <v>550</v>
      </c>
    </row>
    <row r="22" spans="3:4">
      <c r="C22" s="12"/>
      <c r="D22" s="9"/>
    </row>
    <row r="23" spans="3:4">
      <c r="C23" s="13" t="s">
        <v>17</v>
      </c>
      <c r="D23" s="9">
        <v>25000</v>
      </c>
    </row>
    <row r="24" spans="3:4" ht="15">
      <c r="C24" s="14" t="s">
        <v>18</v>
      </c>
      <c r="D24" s="15">
        <f>SUM(D10:D23)</f>
        <v>59921.299999999996</v>
      </c>
    </row>
    <row r="25" spans="3:4">
      <c r="C25"/>
      <c r="D25"/>
    </row>
    <row r="26" spans="3:4" ht="18">
      <c r="C26" s="75" t="s">
        <v>19</v>
      </c>
      <c r="D26" s="75"/>
    </row>
    <row r="27" spans="3:4" ht="13.5" customHeight="1">
      <c r="C27" s="73" t="s">
        <v>20</v>
      </c>
      <c r="D27" s="73"/>
    </row>
    <row r="28" spans="3:4" ht="15">
      <c r="C28" s="16" t="s">
        <v>21</v>
      </c>
      <c r="D28" s="17" t="s">
        <v>4</v>
      </c>
    </row>
    <row r="29" spans="3:4">
      <c r="C29" s="18" t="s">
        <v>22</v>
      </c>
      <c r="D29" s="9">
        <v>20000</v>
      </c>
    </row>
    <row r="30" spans="3:4">
      <c r="C30" s="11" t="s">
        <v>23</v>
      </c>
      <c r="D30" s="9">
        <v>20000</v>
      </c>
    </row>
    <row r="31" spans="3:4">
      <c r="C31" s="11" t="s">
        <v>24</v>
      </c>
      <c r="D31" s="9">
        <v>20000</v>
      </c>
    </row>
    <row r="32" spans="3:4">
      <c r="C32" s="11" t="s">
        <v>25</v>
      </c>
      <c r="D32" s="9">
        <v>20000</v>
      </c>
    </row>
    <row r="33" spans="3:4">
      <c r="C33" s="11" t="s">
        <v>26</v>
      </c>
      <c r="D33" s="9"/>
    </row>
    <row r="34" spans="3:4" ht="15">
      <c r="C34" s="14" t="s">
        <v>27</v>
      </c>
      <c r="D34" s="19">
        <f>SUM(D29:D33)</f>
        <v>80000</v>
      </c>
    </row>
    <row r="35" spans="3:4" ht="15">
      <c r="C35" s="3"/>
      <c r="D35"/>
    </row>
    <row r="36" spans="3:4">
      <c r="C36" s="8" t="s">
        <v>28</v>
      </c>
      <c r="D36" s="9">
        <v>0</v>
      </c>
    </row>
    <row r="37" spans="3:4" ht="13.5" customHeight="1">
      <c r="C37" s="73" t="s">
        <v>29</v>
      </c>
      <c r="D37" s="73"/>
    </row>
    <row r="38" spans="3:4" ht="15">
      <c r="C38" s="20" t="s">
        <v>30</v>
      </c>
      <c r="D38" s="17" t="s">
        <v>4</v>
      </c>
    </row>
    <row r="39" spans="3:4">
      <c r="C39" s="21" t="s">
        <v>31</v>
      </c>
      <c r="D39" s="22">
        <v>0</v>
      </c>
    </row>
    <row r="40" spans="3:4">
      <c r="C40" s="23" t="s">
        <v>32</v>
      </c>
      <c r="D40" s="9">
        <v>0</v>
      </c>
    </row>
    <row r="41" spans="3:4">
      <c r="C41" s="23" t="s">
        <v>33</v>
      </c>
      <c r="D41" s="9">
        <v>16054.76</v>
      </c>
    </row>
    <row r="42" spans="3:4" ht="25.5">
      <c r="C42" s="23" t="s">
        <v>34</v>
      </c>
      <c r="D42" s="9">
        <v>0</v>
      </c>
    </row>
    <row r="43" spans="3:4">
      <c r="C43" s="23" t="s">
        <v>35</v>
      </c>
      <c r="D43" s="9">
        <v>0</v>
      </c>
    </row>
    <row r="44" spans="3:4">
      <c r="C44" s="23" t="s">
        <v>36</v>
      </c>
      <c r="D44" s="9">
        <v>0</v>
      </c>
    </row>
    <row r="45" spans="3:4">
      <c r="C45" s="23" t="s">
        <v>37</v>
      </c>
      <c r="D45" s="9">
        <v>0</v>
      </c>
    </row>
    <row r="46" spans="3:4" ht="12.75" customHeight="1">
      <c r="C46" s="74" t="s">
        <v>38</v>
      </c>
      <c r="D46" s="74"/>
    </row>
    <row r="47" spans="3:4">
      <c r="C47" s="24" t="s">
        <v>39</v>
      </c>
      <c r="D47" s="9">
        <v>5000</v>
      </c>
    </row>
    <row r="48" spans="3:4">
      <c r="C48" s="25"/>
      <c r="D48" s="26"/>
    </row>
    <row r="49" spans="3:4" ht="15">
      <c r="C49" s="27" t="s">
        <v>40</v>
      </c>
      <c r="D49" s="15">
        <f>SUM(D39:D48)</f>
        <v>21054.760000000002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35"/>
  <sheetViews>
    <sheetView topLeftCell="A10" workbookViewId="0">
      <selection activeCell="B5" sqref="B5"/>
    </sheetView>
  </sheetViews>
  <sheetFormatPr baseColWidth="10" defaultColWidth="9.140625" defaultRowHeight="15"/>
  <cols>
    <col min="1" max="1" width="34.42578125" style="28"/>
    <col min="2" max="4" width="13" style="28"/>
    <col min="5" max="5" width="12.28515625" style="28"/>
    <col min="6" max="6" width="36.5703125" style="28"/>
    <col min="7" max="1025" width="12.28515625" style="28"/>
  </cols>
  <sheetData>
    <row r="1" spans="1:7" ht="32.1" customHeight="1">
      <c r="A1" s="29" t="s">
        <v>41</v>
      </c>
      <c r="B1" s="30" t="s">
        <v>42</v>
      </c>
      <c r="C1" s="30" t="s">
        <v>43</v>
      </c>
      <c r="D1" s="30" t="s">
        <v>44</v>
      </c>
      <c r="E1"/>
      <c r="F1"/>
      <c r="G1"/>
    </row>
    <row r="2" spans="1:7" ht="15" customHeight="1">
      <c r="A2" s="31" t="s">
        <v>45</v>
      </c>
      <c r="B2" s="32">
        <f>+B3</f>
        <v>1256712</v>
      </c>
      <c r="C2" s="32">
        <f>+C3</f>
        <v>1776912</v>
      </c>
      <c r="D2" s="32">
        <f>+D3</f>
        <v>1776912</v>
      </c>
      <c r="E2"/>
      <c r="F2"/>
      <c r="G2"/>
    </row>
    <row r="3" spans="1:7" ht="15" customHeight="1">
      <c r="A3" s="33" t="s">
        <v>46</v>
      </c>
      <c r="B3" s="34">
        <v>1256712</v>
      </c>
      <c r="C3" s="34">
        <v>1776912</v>
      </c>
      <c r="D3" s="34">
        <v>1776912</v>
      </c>
      <c r="E3"/>
      <c r="F3"/>
      <c r="G3"/>
    </row>
    <row r="4" spans="1:7" ht="15" customHeight="1">
      <c r="A4" s="31" t="s">
        <v>47</v>
      </c>
      <c r="B4" s="32">
        <f>SUM(B5:B26)</f>
        <v>-1185892.5599999998</v>
      </c>
      <c r="C4" s="32">
        <f>SUM(C5:C26)</f>
        <v>-1185828.2</v>
      </c>
      <c r="D4" s="32">
        <f>SUM(D5:D26)</f>
        <v>-1185828.2</v>
      </c>
      <c r="E4"/>
      <c r="F4"/>
      <c r="G4"/>
    </row>
    <row r="5" spans="1:7" ht="15" customHeight="1">
      <c r="A5" s="35" t="s">
        <v>48</v>
      </c>
      <c r="B5" s="36">
        <v>485.64</v>
      </c>
      <c r="C5" s="37">
        <v>0</v>
      </c>
      <c r="D5" s="37">
        <v>0</v>
      </c>
      <c r="E5"/>
      <c r="F5" s="35"/>
      <c r="G5" s="35"/>
    </row>
    <row r="6" spans="1:7" ht="15" customHeight="1">
      <c r="A6" s="35" t="s">
        <v>49</v>
      </c>
      <c r="B6" s="36">
        <v>-180000</v>
      </c>
      <c r="C6" s="38">
        <v>-180000</v>
      </c>
      <c r="D6" s="38">
        <v>-180000</v>
      </c>
      <c r="E6"/>
      <c r="F6" s="35"/>
      <c r="G6" s="35"/>
    </row>
    <row r="7" spans="1:7" ht="15" customHeight="1">
      <c r="A7" s="35" t="s">
        <v>50</v>
      </c>
      <c r="B7" s="36">
        <v>0</v>
      </c>
      <c r="C7" s="37">
        <v>0</v>
      </c>
      <c r="D7" s="37">
        <v>0</v>
      </c>
      <c r="E7"/>
      <c r="F7" s="35"/>
      <c r="G7" s="35"/>
    </row>
    <row r="8" spans="1:7" ht="15" customHeight="1">
      <c r="A8" s="35" t="s">
        <v>14</v>
      </c>
      <c r="B8" s="36">
        <v>0</v>
      </c>
      <c r="C8" s="36">
        <v>0</v>
      </c>
      <c r="D8" s="36">
        <v>0</v>
      </c>
      <c r="E8"/>
      <c r="F8" s="35"/>
      <c r="G8" s="35"/>
    </row>
    <row r="9" spans="1:7" ht="15" customHeight="1">
      <c r="A9" s="35" t="s">
        <v>51</v>
      </c>
      <c r="B9" s="36">
        <v>-3756</v>
      </c>
      <c r="C9" s="38">
        <v>-3756</v>
      </c>
      <c r="D9" s="38">
        <v>-3756</v>
      </c>
      <c r="E9"/>
      <c r="F9" s="35"/>
      <c r="G9" s="35"/>
    </row>
    <row r="10" spans="1:7" ht="15" customHeight="1">
      <c r="A10" s="35" t="s">
        <v>52</v>
      </c>
      <c r="B10" s="36">
        <v>-716800</v>
      </c>
      <c r="C10" s="38">
        <v>-716800</v>
      </c>
      <c r="D10" s="38">
        <v>-716800</v>
      </c>
      <c r="E10"/>
      <c r="F10" s="35"/>
      <c r="G10" s="35"/>
    </row>
    <row r="11" spans="1:7" ht="15" customHeight="1">
      <c r="A11" s="35" t="s">
        <v>53</v>
      </c>
      <c r="B11" s="36">
        <v>-6000</v>
      </c>
      <c r="C11" s="38">
        <v>-6000</v>
      </c>
      <c r="D11" s="38">
        <v>-6000</v>
      </c>
      <c r="E11"/>
      <c r="F11" s="35"/>
      <c r="G11" s="35"/>
    </row>
    <row r="12" spans="1:7" ht="15" customHeight="1">
      <c r="A12" s="35" t="s">
        <v>54</v>
      </c>
      <c r="B12" s="36">
        <v>-33687</v>
      </c>
      <c r="C12" s="38">
        <v>-33687</v>
      </c>
      <c r="D12" s="38">
        <v>-33687</v>
      </c>
      <c r="E12"/>
      <c r="F12" s="35"/>
      <c r="G12" s="35"/>
    </row>
    <row r="13" spans="1:7" ht="15" customHeight="1">
      <c r="A13" s="35" t="s">
        <v>55</v>
      </c>
      <c r="B13" s="36">
        <v>-18500</v>
      </c>
      <c r="C13" s="38">
        <v>-18500</v>
      </c>
      <c r="D13" s="38">
        <v>-18500</v>
      </c>
      <c r="E13"/>
      <c r="F13" s="35"/>
      <c r="G13" s="35"/>
    </row>
    <row r="14" spans="1:7" ht="15" customHeight="1">
      <c r="A14" s="35" t="s">
        <v>56</v>
      </c>
      <c r="B14" s="36">
        <v>-49800</v>
      </c>
      <c r="C14" s="38">
        <v>-49800</v>
      </c>
      <c r="D14" s="38">
        <v>-49800</v>
      </c>
      <c r="E14"/>
      <c r="F14" s="35"/>
      <c r="G14" s="35"/>
    </row>
    <row r="15" spans="1:7" ht="15" customHeight="1">
      <c r="A15" s="35" t="s">
        <v>57</v>
      </c>
      <c r="B15" s="36">
        <v>-42500</v>
      </c>
      <c r="C15" s="38">
        <v>-42500</v>
      </c>
      <c r="D15" s="38">
        <v>-42500</v>
      </c>
      <c r="E15"/>
      <c r="F15" s="35"/>
      <c r="G15" s="35"/>
    </row>
    <row r="16" spans="1:7" ht="15" customHeight="1">
      <c r="A16" s="35" t="s">
        <v>58</v>
      </c>
      <c r="B16" s="36">
        <v>-2820</v>
      </c>
      <c r="C16" s="38">
        <v>-2820</v>
      </c>
      <c r="D16" s="38">
        <v>-2820</v>
      </c>
      <c r="E16"/>
      <c r="F16" s="35"/>
      <c r="G16" s="35"/>
    </row>
    <row r="17" spans="1:7" ht="15" customHeight="1">
      <c r="A17" s="35" t="s">
        <v>59</v>
      </c>
      <c r="B17" s="36">
        <v>0</v>
      </c>
      <c r="C17" s="38">
        <v>0</v>
      </c>
      <c r="D17" s="38">
        <v>0</v>
      </c>
      <c r="E17"/>
      <c r="F17" s="35"/>
      <c r="G17" s="35"/>
    </row>
    <row r="18" spans="1:7" ht="15" customHeight="1">
      <c r="A18" s="35" t="s">
        <v>60</v>
      </c>
      <c r="B18" s="34">
        <v>-550</v>
      </c>
      <c r="C18" s="38">
        <v>0</v>
      </c>
      <c r="D18" s="38">
        <v>0</v>
      </c>
      <c r="E18"/>
      <c r="F18" s="35"/>
      <c r="G18" s="35"/>
    </row>
    <row r="19" spans="1:7" ht="15" customHeight="1">
      <c r="A19" s="35" t="s">
        <v>61</v>
      </c>
      <c r="B19" s="34">
        <v>0</v>
      </c>
      <c r="C19" s="38">
        <v>0</v>
      </c>
      <c r="D19" s="38">
        <v>0</v>
      </c>
      <c r="E19"/>
      <c r="F19" s="35"/>
      <c r="G19" s="39"/>
    </row>
    <row r="20" spans="1:7" ht="15" customHeight="1">
      <c r="A20" s="35" t="s">
        <v>62</v>
      </c>
      <c r="B20" s="40">
        <v>0</v>
      </c>
      <c r="C20" s="41">
        <v>0</v>
      </c>
      <c r="D20" s="41">
        <v>0</v>
      </c>
      <c r="E20"/>
      <c r="F20" s="35"/>
      <c r="G20" s="42"/>
    </row>
    <row r="21" spans="1:7" ht="15" customHeight="1">
      <c r="A21" s="35" t="s">
        <v>63</v>
      </c>
      <c r="B21" s="40">
        <v>-120000</v>
      </c>
      <c r="C21" s="41">
        <v>-120000</v>
      </c>
      <c r="D21" s="41">
        <v>-120000</v>
      </c>
      <c r="E21"/>
      <c r="F21" s="39"/>
      <c r="G21" s="42"/>
    </row>
    <row r="22" spans="1:7" ht="15" customHeight="1">
      <c r="A22" s="35" t="s">
        <v>64</v>
      </c>
      <c r="B22" s="40">
        <v>-10149</v>
      </c>
      <c r="C22" s="41">
        <v>-10149</v>
      </c>
      <c r="D22" s="41">
        <v>-10149</v>
      </c>
      <c r="E22"/>
      <c r="F22" s="39"/>
      <c r="G22" s="42"/>
    </row>
    <row r="23" spans="1:7" ht="15" customHeight="1">
      <c r="A23" s="35" t="s">
        <v>65</v>
      </c>
      <c r="B23" s="40">
        <v>-904.56</v>
      </c>
      <c r="C23" s="41">
        <v>-904.56</v>
      </c>
      <c r="D23" s="41">
        <v>-904.56</v>
      </c>
      <c r="E23"/>
      <c r="F23" s="39"/>
      <c r="G23" s="42"/>
    </row>
    <row r="24" spans="1:7" ht="15" customHeight="1">
      <c r="A24" s="35" t="s">
        <v>66</v>
      </c>
      <c r="B24" s="40">
        <v>-2096</v>
      </c>
      <c r="C24" s="41">
        <v>-2096</v>
      </c>
      <c r="D24" s="41">
        <v>-2096</v>
      </c>
      <c r="E24"/>
      <c r="F24" s="39"/>
      <c r="G24" s="42"/>
    </row>
    <row r="25" spans="1:7" ht="15" customHeight="1">
      <c r="A25" s="35" t="s">
        <v>67</v>
      </c>
      <c r="B25" s="40">
        <v>-3815.64</v>
      </c>
      <c r="C25" s="41">
        <v>-3815.64</v>
      </c>
      <c r="D25" s="41">
        <v>-3815.64</v>
      </c>
      <c r="E25"/>
      <c r="F25" s="39"/>
      <c r="G25" s="42"/>
    </row>
    <row r="26" spans="1:7" ht="15" customHeight="1">
      <c r="A26" s="35" t="s">
        <v>39</v>
      </c>
      <c r="B26" s="40">
        <v>5000</v>
      </c>
      <c r="C26" s="41">
        <v>5000</v>
      </c>
      <c r="D26" s="41">
        <v>5000</v>
      </c>
      <c r="E26"/>
      <c r="F26" s="39"/>
      <c r="G26" s="42"/>
    </row>
    <row r="27" spans="1:7" ht="15.75" customHeight="1">
      <c r="A27" t="s">
        <v>68</v>
      </c>
      <c r="B27" s="43">
        <f>SUM(B2+B4)</f>
        <v>70819.440000000177</v>
      </c>
      <c r="C27" s="43">
        <f>SUM(C2+C4)</f>
        <v>591083.80000000005</v>
      </c>
      <c r="D27" s="43">
        <f>SUM(D2+D4)</f>
        <v>591083.80000000005</v>
      </c>
      <c r="E27" s="28" t="s">
        <v>69</v>
      </c>
    </row>
    <row r="28" spans="1:7" ht="15" customHeight="1">
      <c r="A28" s="44" t="s">
        <v>70</v>
      </c>
      <c r="B28" s="45">
        <v>0</v>
      </c>
      <c r="C28" s="45">
        <v>0</v>
      </c>
      <c r="D28" s="45">
        <v>0</v>
      </c>
      <c r="E28"/>
    </row>
    <row r="29" spans="1:7" ht="15" customHeight="1">
      <c r="A29" s="28" t="s">
        <v>71</v>
      </c>
      <c r="B29" s="46">
        <v>0</v>
      </c>
      <c r="C29" s="46">
        <v>0</v>
      </c>
      <c r="D29" s="46">
        <v>0</v>
      </c>
      <c r="E29"/>
    </row>
    <row r="30" spans="1:7" ht="15" customHeight="1">
      <c r="A30" s="44" t="s">
        <v>72</v>
      </c>
      <c r="B30" s="45">
        <v>0</v>
      </c>
      <c r="C30" s="45">
        <v>0</v>
      </c>
      <c r="D30" s="45">
        <v>0</v>
      </c>
      <c r="E30"/>
    </row>
    <row r="31" spans="1:7" ht="15" customHeight="1">
      <c r="A31" s="33" t="s">
        <v>73</v>
      </c>
      <c r="B31" s="34">
        <f>+[1]Resumen!$B$7*-1</f>
        <v>0</v>
      </c>
      <c r="C31" s="34">
        <f>+[1]Resumen!$B$7*-1</f>
        <v>0</v>
      </c>
      <c r="D31" s="34">
        <f>+[1]Resumen!$B$7*-1</f>
        <v>0</v>
      </c>
      <c r="E31"/>
    </row>
    <row r="32" spans="1:7" ht="15.75" customHeight="1">
      <c r="A32" s="47" t="s">
        <v>74</v>
      </c>
      <c r="B32" s="43">
        <v>0</v>
      </c>
      <c r="C32" s="43">
        <v>0</v>
      </c>
      <c r="D32" s="43">
        <v>0</v>
      </c>
      <c r="E32" s="28" t="s">
        <v>75</v>
      </c>
    </row>
    <row r="33" spans="1:5" ht="15.75" customHeight="1">
      <c r="A33" s="48" t="s">
        <v>76</v>
      </c>
      <c r="B33" s="49">
        <f>+B27+B32</f>
        <v>70819.440000000177</v>
      </c>
      <c r="C33" s="49">
        <f>+C27+C32</f>
        <v>591083.80000000005</v>
      </c>
      <c r="D33" s="49">
        <f>+D27+D32</f>
        <v>591083.80000000005</v>
      </c>
      <c r="E33" s="28" t="s">
        <v>77</v>
      </c>
    </row>
    <row r="34" spans="1:5" ht="15" customHeight="1">
      <c r="A34" s="33" t="s">
        <v>78</v>
      </c>
      <c r="B34" s="34">
        <v>-21245.831999999999</v>
      </c>
      <c r="C34" s="34">
        <v>-177324.14</v>
      </c>
      <c r="D34" s="34">
        <v>-177324.14</v>
      </c>
    </row>
    <row r="35" spans="1:5" ht="15.75" customHeight="1">
      <c r="A35" s="48" t="s">
        <v>79</v>
      </c>
      <c r="B35" s="50">
        <f>SUM(B33+B34)</f>
        <v>49573.608000000182</v>
      </c>
      <c r="C35" s="50">
        <f>SUM(C33+C34)</f>
        <v>413759.66000000003</v>
      </c>
      <c r="D35" s="50">
        <f>SUM(D33+D34)</f>
        <v>413759.66000000003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28"/>
  <sheetViews>
    <sheetView tabSelected="1" topLeftCell="A10" workbookViewId="0">
      <selection activeCell="F25" sqref="F25"/>
    </sheetView>
  </sheetViews>
  <sheetFormatPr baseColWidth="10" defaultColWidth="9.140625" defaultRowHeight="15"/>
  <cols>
    <col min="1" max="1" width="37" style="28"/>
    <col min="2" max="2" width="11.85546875" style="28" bestFit="1" customWidth="1"/>
    <col min="3" max="4" width="13" style="28" bestFit="1" customWidth="1"/>
    <col min="5" max="5" width="13.140625" style="28" bestFit="1" customWidth="1"/>
    <col min="6" max="6" width="43.42578125" style="28"/>
    <col min="7" max="10" width="13.42578125" style="28"/>
    <col min="11" max="1025" width="12.28515625" style="28"/>
  </cols>
  <sheetData>
    <row r="1" spans="1:10" s="55" customFormat="1" ht="46.35" customHeight="1">
      <c r="A1" s="51" t="s">
        <v>80</v>
      </c>
      <c r="B1" s="52" t="s">
        <v>81</v>
      </c>
      <c r="C1" s="53" t="s">
        <v>82</v>
      </c>
      <c r="D1" s="53" t="s">
        <v>83</v>
      </c>
      <c r="E1" s="53" t="s">
        <v>84</v>
      </c>
      <c r="F1" s="54"/>
      <c r="G1" s="52" t="s">
        <v>81</v>
      </c>
      <c r="H1" s="53" t="s">
        <v>82</v>
      </c>
      <c r="I1" s="53" t="s">
        <v>83</v>
      </c>
      <c r="J1" s="53" t="s">
        <v>84</v>
      </c>
    </row>
    <row r="2" spans="1:10" ht="28.5" customHeight="1">
      <c r="A2" s="78" t="s">
        <v>85</v>
      </c>
      <c r="B2" s="78"/>
      <c r="C2" s="78"/>
      <c r="D2" s="78"/>
      <c r="E2" s="78"/>
      <c r="F2" s="78" t="s">
        <v>86</v>
      </c>
      <c r="G2" s="78"/>
      <c r="H2" s="78"/>
      <c r="I2" s="78"/>
      <c r="J2" s="78"/>
    </row>
    <row r="3" spans="1:10" ht="20.25" customHeight="1">
      <c r="A3" s="56" t="s">
        <v>87</v>
      </c>
      <c r="B3" s="57">
        <f>SUM(B5+B7)</f>
        <v>34885.479999999996</v>
      </c>
      <c r="C3" s="57">
        <f>SUM(C5+C7)</f>
        <v>32018.383999999998</v>
      </c>
      <c r="D3" s="57">
        <f>SUM(D5+D7)</f>
        <v>29151.288</v>
      </c>
      <c r="E3" s="57">
        <f>SUM(E5+E7)</f>
        <v>26284.191999999999</v>
      </c>
      <c r="F3" s="58" t="s">
        <v>88</v>
      </c>
      <c r="G3" s="57">
        <f>SUM(G4:G7)</f>
        <v>80000</v>
      </c>
      <c r="H3" s="57">
        <f>SUM(H4:H7)</f>
        <v>129573.61</v>
      </c>
      <c r="I3" s="57">
        <f>SUM(I4:I7)</f>
        <v>543333.27</v>
      </c>
      <c r="J3" s="57">
        <f>SUM(J4:J7)</f>
        <v>957092.92999999993</v>
      </c>
    </row>
    <row r="4" spans="1:10" ht="15" customHeight="1">
      <c r="A4" s="59" t="s">
        <v>89</v>
      </c>
      <c r="B4" s="60">
        <v>20000</v>
      </c>
      <c r="C4" s="60">
        <v>20000</v>
      </c>
      <c r="D4" s="60">
        <v>20000</v>
      </c>
      <c r="E4" s="60">
        <v>20000</v>
      </c>
      <c r="F4" s="61" t="s">
        <v>90</v>
      </c>
      <c r="G4" s="62">
        <v>80000</v>
      </c>
      <c r="H4" s="62">
        <v>80000</v>
      </c>
      <c r="I4" s="63">
        <v>80000</v>
      </c>
      <c r="J4" s="63">
        <v>80000</v>
      </c>
    </row>
    <row r="5" spans="1:10" ht="15" customHeight="1">
      <c r="A5" s="61" t="s">
        <v>91</v>
      </c>
      <c r="B5" s="62">
        <v>20000</v>
      </c>
      <c r="C5" s="62">
        <v>20000</v>
      </c>
      <c r="D5" s="62">
        <v>20000</v>
      </c>
      <c r="E5" s="62">
        <v>20000</v>
      </c>
      <c r="F5" s="61" t="s">
        <v>92</v>
      </c>
      <c r="G5" s="62">
        <v>0</v>
      </c>
      <c r="H5" s="62">
        <v>49573.61</v>
      </c>
      <c r="I5" s="63">
        <v>413759.66</v>
      </c>
      <c r="J5" s="63">
        <v>413759.66</v>
      </c>
    </row>
    <row r="6" spans="1:10" ht="15" customHeight="1">
      <c r="A6" s="61"/>
      <c r="B6" s="62">
        <v>0</v>
      </c>
      <c r="C6" s="64"/>
      <c r="D6" s="64"/>
      <c r="E6" s="64"/>
      <c r="F6" s="61" t="s">
        <v>93</v>
      </c>
      <c r="G6" s="62">
        <v>0</v>
      </c>
      <c r="H6" s="65">
        <v>0</v>
      </c>
      <c r="I6" s="62">
        <v>49573.61</v>
      </c>
      <c r="J6" s="66">
        <f>SUM(I5:I6)</f>
        <v>463333.26999999996</v>
      </c>
    </row>
    <row r="7" spans="1:10" ht="15" customHeight="1">
      <c r="A7" s="59" t="s">
        <v>94</v>
      </c>
      <c r="B7" s="60">
        <f>SUM(B8:B15)</f>
        <v>14885.48</v>
      </c>
      <c r="C7" s="60">
        <f>SUM(C8:C15)</f>
        <v>12018.384</v>
      </c>
      <c r="D7" s="60">
        <f>SUM(D8:D15)</f>
        <v>9151.2880000000005</v>
      </c>
      <c r="E7" s="60">
        <f>SUM(E8:E15)</f>
        <v>6284.1919999999991</v>
      </c>
      <c r="F7" s="61"/>
      <c r="G7" s="62"/>
      <c r="H7" s="62"/>
      <c r="I7" s="66"/>
      <c r="J7" s="66"/>
    </row>
    <row r="8" spans="1:10" ht="15" customHeight="1">
      <c r="A8" s="61" t="s">
        <v>5</v>
      </c>
      <c r="B8" s="62">
        <v>0</v>
      </c>
      <c r="C8" s="62">
        <v>0</v>
      </c>
      <c r="D8" s="62">
        <v>0</v>
      </c>
      <c r="E8" s="62">
        <v>0</v>
      </c>
      <c r="F8" s="58" t="s">
        <v>95</v>
      </c>
      <c r="G8" s="57">
        <f>SUM(G9:G15)</f>
        <v>0</v>
      </c>
      <c r="H8" s="57">
        <f>SUM(H9:H15)</f>
        <v>0</v>
      </c>
      <c r="I8" s="57">
        <f>SUM(I9:I15)</f>
        <v>0</v>
      </c>
      <c r="J8" s="57">
        <f>SUM(J9:J15)</f>
        <v>0</v>
      </c>
    </row>
    <row r="9" spans="1:10" ht="15" customHeight="1">
      <c r="A9" s="61" t="s">
        <v>6</v>
      </c>
      <c r="B9" s="62">
        <v>500</v>
      </c>
      <c r="C9" s="62">
        <v>500</v>
      </c>
      <c r="D9" s="62">
        <v>500</v>
      </c>
      <c r="E9" s="62">
        <v>500</v>
      </c>
      <c r="F9" s="61" t="s">
        <v>96</v>
      </c>
      <c r="G9" s="62">
        <v>0</v>
      </c>
      <c r="H9" s="62">
        <v>0</v>
      </c>
      <c r="I9" s="66">
        <v>0</v>
      </c>
      <c r="J9" s="66">
        <v>0</v>
      </c>
    </row>
    <row r="10" spans="1:10" ht="15" customHeight="1">
      <c r="A10" s="61" t="s">
        <v>8</v>
      </c>
      <c r="B10" s="62">
        <v>0</v>
      </c>
      <c r="C10" s="62">
        <v>0</v>
      </c>
      <c r="D10" s="62">
        <v>0</v>
      </c>
      <c r="E10" s="67">
        <v>0</v>
      </c>
      <c r="F10" s="61"/>
      <c r="G10" s="62"/>
      <c r="H10" s="62"/>
      <c r="I10" s="66"/>
      <c r="J10" s="66"/>
    </row>
    <row r="11" spans="1:10" ht="15" customHeight="1">
      <c r="A11" s="61" t="s">
        <v>9</v>
      </c>
      <c r="B11" s="62">
        <v>8302.5</v>
      </c>
      <c r="C11" s="62">
        <v>8302.5</v>
      </c>
      <c r="D11" s="62">
        <v>8302.5</v>
      </c>
      <c r="E11" s="62">
        <v>8302.5</v>
      </c>
      <c r="F11" s="61"/>
      <c r="G11" s="62"/>
      <c r="H11" s="62"/>
      <c r="I11" s="66"/>
      <c r="J11" s="66"/>
    </row>
    <row r="12" spans="1:10" ht="15" customHeight="1">
      <c r="A12" s="61" t="s">
        <v>10</v>
      </c>
      <c r="B12" s="62">
        <v>5532.98</v>
      </c>
      <c r="C12" s="62">
        <v>5532.98</v>
      </c>
      <c r="D12" s="62">
        <v>5532.98</v>
      </c>
      <c r="E12" s="62">
        <v>5532.98</v>
      </c>
      <c r="F12" s="61"/>
      <c r="G12" s="62"/>
      <c r="H12" s="62"/>
      <c r="I12" s="66"/>
      <c r="J12" s="66"/>
    </row>
    <row r="13" spans="1:10" ht="15" customHeight="1">
      <c r="A13" s="61" t="s">
        <v>11</v>
      </c>
      <c r="B13" s="62">
        <v>0</v>
      </c>
      <c r="C13" s="62">
        <v>0</v>
      </c>
      <c r="D13" s="62">
        <v>0</v>
      </c>
      <c r="E13" s="62">
        <v>0</v>
      </c>
      <c r="F13" s="61"/>
      <c r="G13" s="62"/>
      <c r="H13" s="62"/>
      <c r="I13" s="66"/>
      <c r="J13" s="66"/>
    </row>
    <row r="14" spans="1:10" ht="15" customHeight="1">
      <c r="A14" s="61" t="s">
        <v>97</v>
      </c>
      <c r="B14" s="62">
        <v>550</v>
      </c>
      <c r="C14" s="62">
        <v>550</v>
      </c>
      <c r="D14" s="62">
        <v>550</v>
      </c>
      <c r="E14" s="62">
        <v>550</v>
      </c>
      <c r="F14" s="61"/>
      <c r="G14" s="62"/>
      <c r="H14" s="62"/>
      <c r="I14" s="66"/>
      <c r="J14" s="66"/>
    </row>
    <row r="15" spans="1:10" ht="15" customHeight="1">
      <c r="A15" s="68" t="s">
        <v>98</v>
      </c>
      <c r="B15" s="62">
        <v>0</v>
      </c>
      <c r="C15" s="62">
        <v>-2867.096</v>
      </c>
      <c r="D15" s="62">
        <f>C15*2</f>
        <v>-5734.192</v>
      </c>
      <c r="E15" s="62">
        <f>C15*3</f>
        <v>-8601.2880000000005</v>
      </c>
      <c r="F15" s="61"/>
      <c r="G15" s="62"/>
      <c r="H15" s="62"/>
      <c r="I15" s="66"/>
      <c r="J15" s="66"/>
    </row>
    <row r="16" spans="1:10" ht="24" customHeight="1">
      <c r="A16" s="56" t="s">
        <v>99</v>
      </c>
      <c r="B16" s="57">
        <f>SUM(B17+B20+B24)</f>
        <v>45114.52</v>
      </c>
      <c r="C16" s="57">
        <f>SUM(C17+C20+C24)</f>
        <v>140519.49</v>
      </c>
      <c r="D16" s="57">
        <f>SUM(D17+D20+D24)</f>
        <v>637138.71</v>
      </c>
      <c r="E16" s="57">
        <f>SUM(E17+E20+E24)</f>
        <v>1053765.81</v>
      </c>
      <c r="F16" s="58" t="s">
        <v>100</v>
      </c>
      <c r="G16" s="57">
        <f>SUM(G17:G26)</f>
        <v>0</v>
      </c>
      <c r="H16" s="57">
        <f>SUM(H17:H26)</f>
        <v>42964.28</v>
      </c>
      <c r="I16" s="57">
        <f>SUM(I17:I26)</f>
        <v>122956.77</v>
      </c>
      <c r="J16" s="57">
        <f>SUM(J17:J26)</f>
        <v>122956.77</v>
      </c>
    </row>
    <row r="17" spans="1:10" ht="15" customHeight="1">
      <c r="A17" s="69" t="s">
        <v>13</v>
      </c>
      <c r="B17" s="70">
        <f>SUM(B18:B19)</f>
        <v>35.82</v>
      </c>
      <c r="C17" s="70">
        <f>SUM(C18:C19)</f>
        <v>358.19</v>
      </c>
      <c r="D17" s="70">
        <f>SUM(D18:D19)</f>
        <v>358.19</v>
      </c>
      <c r="E17" s="70">
        <f>SUM(E18:E19)</f>
        <v>358.19</v>
      </c>
      <c r="F17" s="61" t="s">
        <v>101</v>
      </c>
      <c r="G17" s="62">
        <v>0</v>
      </c>
      <c r="H17" s="62">
        <v>9333.33</v>
      </c>
      <c r="I17" s="62">
        <v>9333.33</v>
      </c>
      <c r="J17" s="62">
        <v>9333.33</v>
      </c>
    </row>
    <row r="18" spans="1:10" ht="15" customHeight="1">
      <c r="A18" s="61" t="s">
        <v>13</v>
      </c>
      <c r="B18" s="62">
        <v>35.82</v>
      </c>
      <c r="C18" s="62">
        <v>358.19</v>
      </c>
      <c r="D18" s="62">
        <v>358.19</v>
      </c>
      <c r="E18" s="62">
        <v>358.19</v>
      </c>
      <c r="F18" s="61" t="s">
        <v>102</v>
      </c>
      <c r="G18" s="62">
        <v>0</v>
      </c>
      <c r="H18" s="62">
        <v>33630.949999999997</v>
      </c>
      <c r="I18" s="62">
        <v>113623.44</v>
      </c>
      <c r="J18" s="62">
        <v>113623.44</v>
      </c>
    </row>
    <row r="19" spans="1:10" ht="15" customHeight="1">
      <c r="A19" s="61" t="s">
        <v>14</v>
      </c>
      <c r="B19" s="62">
        <v>0</v>
      </c>
      <c r="C19" s="64"/>
      <c r="D19" s="64"/>
      <c r="E19" s="64"/>
      <c r="F19" s="61" t="s">
        <v>103</v>
      </c>
      <c r="G19" s="62" t="s">
        <v>103</v>
      </c>
      <c r="H19" s="62"/>
      <c r="I19" s="66"/>
      <c r="J19" s="66"/>
    </row>
    <row r="20" spans="1:10" ht="15" customHeight="1">
      <c r="A20" s="69" t="s">
        <v>104</v>
      </c>
      <c r="B20" s="70">
        <f>SUM(B21:B23)</f>
        <v>0</v>
      </c>
      <c r="C20" s="70">
        <f>SUM(C21:C23)</f>
        <v>0</v>
      </c>
      <c r="D20" s="70">
        <f>SUM(D21:D23)</f>
        <v>0</v>
      </c>
      <c r="E20" s="70">
        <f>SUM(E21:E23)</f>
        <v>0</v>
      </c>
      <c r="F20" s="61"/>
      <c r="G20" s="62"/>
      <c r="H20" s="62"/>
      <c r="I20" s="66"/>
      <c r="J20" s="66"/>
    </row>
    <row r="21" spans="1:10" ht="15" customHeight="1">
      <c r="A21" s="61" t="s">
        <v>105</v>
      </c>
      <c r="B21" s="62">
        <v>0</v>
      </c>
      <c r="C21" s="64">
        <v>0</v>
      </c>
      <c r="D21" s="62">
        <v>0</v>
      </c>
      <c r="E21" s="62">
        <v>0</v>
      </c>
      <c r="F21" s="61"/>
      <c r="G21" s="62"/>
      <c r="H21" s="62"/>
      <c r="I21" s="66"/>
      <c r="J21" s="66"/>
    </row>
    <row r="22" spans="1:10" ht="20.25" customHeight="1">
      <c r="A22" s="61"/>
      <c r="B22" s="62"/>
      <c r="C22" s="62"/>
      <c r="D22" s="64"/>
      <c r="E22" s="64"/>
      <c r="F22" s="61"/>
      <c r="G22" s="62"/>
      <c r="H22" s="62"/>
      <c r="I22" s="66"/>
      <c r="J22" s="66"/>
    </row>
    <row r="23" spans="1:10" ht="15" customHeight="1">
      <c r="A23" s="61"/>
      <c r="B23" s="62"/>
      <c r="C23" s="64"/>
      <c r="D23" s="64"/>
      <c r="E23" s="64"/>
      <c r="F23" s="61"/>
      <c r="G23" s="62"/>
      <c r="H23" s="62"/>
      <c r="I23" s="66"/>
      <c r="J23" s="66"/>
    </row>
    <row r="24" spans="1:10" ht="15" customHeight="1">
      <c r="A24" s="69" t="s">
        <v>106</v>
      </c>
      <c r="B24" s="71">
        <f>SUM(B25:B26)</f>
        <v>45078.7</v>
      </c>
      <c r="C24" s="71">
        <f>SUM(C25:C26)</f>
        <v>140161.29999999999</v>
      </c>
      <c r="D24" s="71">
        <f>SUM(D25:D26)</f>
        <v>636780.52</v>
      </c>
      <c r="E24" s="71">
        <f>SUM(E25:E26)</f>
        <v>1053407.6200000001</v>
      </c>
      <c r="F24" s="61"/>
      <c r="G24" s="62"/>
      <c r="H24" s="62"/>
      <c r="I24" s="66"/>
      <c r="J24" s="66"/>
    </row>
    <row r="25" spans="1:10" ht="15" customHeight="1">
      <c r="A25" s="61" t="s">
        <v>107</v>
      </c>
      <c r="B25" s="62">
        <v>45078.7</v>
      </c>
      <c r="C25" s="62">
        <v>140161.29999999999</v>
      </c>
      <c r="D25" s="64">
        <v>636780.52</v>
      </c>
      <c r="E25" s="64">
        <v>1053407.6200000001</v>
      </c>
      <c r="F25" s="61"/>
      <c r="G25" s="62"/>
      <c r="H25" s="62"/>
      <c r="I25" s="66"/>
      <c r="J25" s="66"/>
    </row>
    <row r="26" spans="1:10" ht="15" customHeight="1">
      <c r="A26" s="61" t="s">
        <v>108</v>
      </c>
      <c r="B26" s="62">
        <v>0</v>
      </c>
      <c r="C26" s="72">
        <v>0</v>
      </c>
      <c r="D26" s="72">
        <v>0</v>
      </c>
      <c r="E26" s="72">
        <v>0</v>
      </c>
      <c r="F26" s="61"/>
      <c r="G26" s="62"/>
      <c r="H26" s="62"/>
      <c r="I26" s="66"/>
      <c r="J26" s="66"/>
    </row>
    <row r="27" spans="1:10" ht="18" customHeight="1">
      <c r="A27" s="20" t="s">
        <v>109</v>
      </c>
      <c r="B27" s="20">
        <f>SUM(B3+B16)</f>
        <v>80000</v>
      </c>
      <c r="C27" s="20">
        <f>SUM(C3+C16)</f>
        <v>172537.87399999998</v>
      </c>
      <c r="D27" s="20">
        <f>SUM(D3+D16)</f>
        <v>666289.99799999991</v>
      </c>
      <c r="E27" s="20">
        <f>SUM(E3+E16)</f>
        <v>1080050.0020000001</v>
      </c>
      <c r="F27" s="20" t="s">
        <v>110</v>
      </c>
      <c r="G27" s="20">
        <f>SUM(G16+G8+G3)</f>
        <v>80000</v>
      </c>
      <c r="H27" s="20">
        <f>SUM(H16+H8+H3)</f>
        <v>172537.89</v>
      </c>
      <c r="I27" s="20">
        <f>SUM(I16+I8+I3)</f>
        <v>666290.04</v>
      </c>
      <c r="J27" s="20">
        <f>SUM(J16+J8+J3)</f>
        <v>1080049.7</v>
      </c>
    </row>
    <row r="28" spans="1:10" ht="15" customHeight="1">
      <c r="B28" s="64"/>
      <c r="C28" s="64"/>
      <c r="D28" s="64"/>
      <c r="E28" s="64"/>
      <c r="G28" s="62"/>
      <c r="H28" s="62"/>
      <c r="I28" s="46"/>
      <c r="J28" s="46"/>
    </row>
  </sheetData>
  <mergeCells count="2">
    <mergeCell ref="A2:E2"/>
    <mergeCell ref="F2:J2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527</TotalTime>
  <Application>LibreOffice/5.1.1.3$MacOSX_X86_64 LibreOffice_project/f579d750e65277a91cbf19f00b90ad1b257718f9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Alumn01</cp:lastModifiedBy>
  <cp:revision>4</cp:revision>
  <dcterms:created xsi:type="dcterms:W3CDTF">2009-10-07T11:49:45Z</dcterms:created>
  <dcterms:modified xsi:type="dcterms:W3CDTF">2016-04-15T10:44:59Z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Dark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